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/>
  <mc:AlternateContent xmlns:mc="http://schemas.openxmlformats.org/markup-compatibility/2006">
    <mc:Choice Requires="x15">
      <x15ac:absPath xmlns:x15ac="http://schemas.microsoft.com/office/spreadsheetml/2010/11/ac" url="C:\Users\Kuragi\Downloads\"/>
    </mc:Choice>
  </mc:AlternateContent>
  <xr:revisionPtr revIDLastSave="0" documentId="13_ncr:1_{056E699F-6A4D-4133-8DC8-538007592E9A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Weapon ATK Calculator" sheetId="1" r:id="rId1"/>
  </sheets>
  <calcPr calcId="191029"/>
</workbook>
</file>

<file path=xl/calcChain.xml><?xml version="1.0" encoding="utf-8"?>
<calcChain xmlns="http://schemas.openxmlformats.org/spreadsheetml/2006/main">
  <c r="I16" i="1" l="1"/>
  <c r="H16" i="1" l="1"/>
  <c r="G16" i="1"/>
  <c r="F16" i="1"/>
  <c r="E16" i="1"/>
  <c r="D16" i="1"/>
  <c r="C16" i="1"/>
  <c r="B16" i="1"/>
  <c r="I10" i="1"/>
  <c r="I12" i="1" s="1"/>
  <c r="I14" i="1" s="1"/>
  <c r="I17" i="1" s="1"/>
  <c r="I19" i="1" s="1"/>
  <c r="I21" i="1" s="1"/>
  <c r="H10" i="1"/>
  <c r="H12" i="1" s="1"/>
  <c r="H14" i="1" s="1"/>
  <c r="H17" i="1" s="1"/>
  <c r="H19" i="1" s="1"/>
  <c r="H21" i="1" s="1"/>
  <c r="G10" i="1"/>
  <c r="G12" i="1" s="1"/>
  <c r="G14" i="1" s="1"/>
  <c r="G17" i="1" s="1"/>
  <c r="G19" i="1" s="1"/>
  <c r="G21" i="1" s="1"/>
  <c r="B10" i="1"/>
  <c r="B12" i="1" s="1"/>
  <c r="B14" i="1" s="1"/>
  <c r="B17" i="1" s="1"/>
  <c r="B19" i="1" s="1"/>
  <c r="B21" i="1" s="1"/>
  <c r="I7" i="1"/>
  <c r="H7" i="1"/>
  <c r="G7" i="1"/>
  <c r="F7" i="1"/>
  <c r="F10" i="1" s="1"/>
  <c r="F12" i="1" s="1"/>
  <c r="F14" i="1" s="1"/>
  <c r="F17" i="1" s="1"/>
  <c r="F19" i="1" s="1"/>
  <c r="F21" i="1" s="1"/>
  <c r="E7" i="1"/>
  <c r="E10" i="1" s="1"/>
  <c r="E12" i="1" s="1"/>
  <c r="E14" i="1" s="1"/>
  <c r="E17" i="1" s="1"/>
  <c r="E19" i="1" s="1"/>
  <c r="E21" i="1" s="1"/>
  <c r="D7" i="1"/>
  <c r="D10" i="1" s="1"/>
  <c r="D12" i="1" s="1"/>
  <c r="D14" i="1" s="1"/>
  <c r="D17" i="1" s="1"/>
  <c r="D19" i="1" s="1"/>
  <c r="D21" i="1" s="1"/>
  <c r="C7" i="1"/>
  <c r="C10" i="1" s="1"/>
  <c r="C12" i="1" s="1"/>
  <c r="C14" i="1" s="1"/>
  <c r="C17" i="1" s="1"/>
  <c r="C19" i="1" s="1"/>
  <c r="C21" i="1" s="1"/>
  <c r="B7" i="1"/>
</calcChain>
</file>

<file path=xl/sharedStrings.xml><?xml version="1.0" encoding="utf-8"?>
<sst xmlns="http://schemas.openxmlformats.org/spreadsheetml/2006/main" count="42" uniqueCount="37">
  <si>
    <t>Creator: EisteeMango (GF EN SW)/IceTeaPeach (BSW)</t>
  </si>
  <si>
    <t xml:space="preserve">              EisteeMango#0496 (Discord)</t>
  </si>
  <si>
    <t>ALTAR OF VOID</t>
  </si>
  <si>
    <t xml:space="preserve">HIDDEN HIDEOUT </t>
  </si>
  <si>
    <t>LUNARFALL (ST)</t>
  </si>
  <si>
    <t>LUNARFALL (EX)</t>
  </si>
  <si>
    <t>VIOLENT SUN (ST)</t>
  </si>
  <si>
    <t>VIOLENT SUN (EX)</t>
  </si>
  <si>
    <t>VIOLENT SUN (HR)</t>
  </si>
  <si>
    <t>ERROR RATE OF THIS CALCULATOR IS +/- 10 ATK</t>
  </si>
  <si>
    <t>Base:</t>
  </si>
  <si>
    <t>Result:</t>
  </si>
  <si>
    <t>Small NOTICE:</t>
  </si>
  <si>
    <t>Base</t>
  </si>
  <si>
    <t>Multiplicator:</t>
  </si>
  <si>
    <t>ENDRESULT:</t>
  </si>
  <si>
    <t>quality % of weapon (0-100%):</t>
  </si>
  <si>
    <t>Flat Dmg Tag:</t>
  </si>
  <si>
    <t>% Dmg Tag:</t>
  </si>
  <si>
    <t>fill either one or the other row for tags.</t>
  </si>
  <si>
    <t>If the calculator returns a "#VALUE" error</t>
  </si>
  <si>
    <t>Tags rows can be left empty or not depending on your</t>
  </si>
  <si>
    <t>case; for probable results,</t>
  </si>
  <si>
    <t>Tag providing numerical value of attack dmg (for example 512)</t>
  </si>
  <si>
    <t>Tag providing percentage value of attack dmg (for example 12%)</t>
  </si>
  <si>
    <t>Percentage value displayed below the weap's atk (press shift to see)</t>
  </si>
  <si>
    <t>+1, +2, +3' etc… Upgrade level of your weapon. Cannot go above +9 in-game.</t>
  </si>
  <si>
    <t>Upgrade Rank (0-9):</t>
  </si>
  <si>
    <t>Fill the red highlighted rows with proper values!</t>
  </si>
  <si>
    <t>(indicated on the left column).</t>
  </si>
  <si>
    <t>use a dot ( . ) instead of a coma ( , ) for decimal values.</t>
  </si>
  <si>
    <t>BROKEN SAVIOR</t>
  </si>
  <si>
    <t>% of weapon (0-100%):</t>
  </si>
  <si>
    <t>Tag Flat SW DMG:</t>
  </si>
  <si>
    <t>Upgrade Rank:</t>
  </si>
  <si>
    <t>% attack Tag:</t>
  </si>
  <si>
    <t>DONT 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</si>
</sst>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>
    <font>
      <sz val="10"/>
      <color rgb="FF000000"/>
      <name val="Arial"/>
    </font>
    <font>
      <sz val="10"/>
      <color theme="1"/>
      <name val="Arial"/>
    </font>
    <font>
      <b/>
      <sz val="10"/>
      <color rgb="FF980000"/>
      <name val="Arial"/>
    </font>
    <font>
      <b/>
      <sz val="10"/>
      <color rgb="FFFF0000"/>
      <name val="Arial"/>
    </font>
    <font>
      <sz val="10"/>
      <color rgb="FF980000"/>
      <name val="Arial"/>
    </font>
    <font>
      <sz val="11"/>
      <color rgb="FF000000"/>
      <name val="Inconsolata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32"/>
      <color rgb="FF000000"/>
      <name val="Arial"/>
      <family val="2"/>
    </font>
    <font>
      <b/>
      <sz val="22"/>
      <color rgb="FF000000"/>
      <name val="Arial"/>
      <family val="2"/>
    </font>
    <font>
      <sz val="10"/>
      <color rgb="FF000000"/>
      <name val="Arial"/>
    </font>
    <font>
      <b/>
      <sz val="10"/>
      <color rgb="FF980000"/>
      <name val="Arial"/>
      <family val="2"/>
    </font>
    <font>
      <sz val="10"/>
      <color rgb="FF980000"/>
      <name val="Arial"/>
      <family val="2"/>
    </font>
    <font>
      <sz val="11"/>
      <color rgb="FF000000"/>
      <name val="Arial"/>
      <family val="2"/>
    </font>
    <font>
      <sz val="11"/>
      <color rgb="FF4343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0" fillId="0" borderId="0" xfId="0" applyFont="1" applyFill="1" applyAlignment="1"/>
    <xf numFmtId="0" fontId="10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9" fillId="2" borderId="0" xfId="0" applyFont="1" applyFill="1" applyAlignment="1"/>
    <xf numFmtId="0" fontId="7" fillId="0" borderId="0" xfId="0" applyFont="1" applyAlignment="1"/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9" fillId="0" borderId="0" xfId="0" quotePrefix="1" applyFont="1" applyFill="1" applyBorder="1" applyAlignment="1"/>
    <xf numFmtId="0" fontId="12" fillId="0" borderId="0" xfId="0" applyFont="1" applyAlignment="1"/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/>
    <xf numFmtId="0" fontId="13" fillId="0" borderId="0" xfId="0" applyFont="1" applyBorder="1" applyAlignment="1"/>
    <xf numFmtId="10" fontId="1" fillId="0" borderId="0" xfId="0" applyNumberFormat="1" applyFont="1" applyBorder="1" applyAlignment="1"/>
    <xf numFmtId="2" fontId="5" fillId="2" borderId="0" xfId="0" applyNumberFormat="1" applyFont="1" applyFill="1" applyBorder="1"/>
    <xf numFmtId="0" fontId="9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3" borderId="1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9" fillId="0" borderId="5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4"/>
  <sheetViews>
    <sheetView tabSelected="1" topLeftCell="A3" workbookViewId="0">
      <selection activeCell="J24" sqref="J24"/>
    </sheetView>
  </sheetViews>
  <sheetFormatPr defaultColWidth="14.42578125" defaultRowHeight="15.75" customHeight="1"/>
  <cols>
    <col min="1" max="1" width="28.7109375" customWidth="1"/>
    <col min="2" max="2" width="15.42578125" customWidth="1"/>
    <col min="3" max="3" width="18.42578125" customWidth="1"/>
    <col min="4" max="4" width="16.7109375" customWidth="1"/>
    <col min="5" max="5" width="18.140625" customWidth="1"/>
    <col min="6" max="6" width="17.42578125" customWidth="1"/>
    <col min="7" max="9" width="18.28515625" customWidth="1"/>
    <col min="10" max="10" width="7.7109375" customWidth="1"/>
    <col min="11" max="11" width="47.85546875" customWidth="1"/>
  </cols>
  <sheetData>
    <row r="1" spans="1:13" ht="12.75" customHeight="1">
      <c r="B1" s="5"/>
      <c r="C1" s="5"/>
      <c r="D1" s="5"/>
      <c r="E1" s="5"/>
      <c r="F1" s="20"/>
      <c r="G1" s="12"/>
      <c r="K1" s="21" t="s">
        <v>0</v>
      </c>
      <c r="L1" s="1"/>
      <c r="M1" s="1"/>
    </row>
    <row r="2" spans="1:13" ht="12.75" customHeight="1">
      <c r="B2" s="5"/>
      <c r="C2" s="5"/>
      <c r="D2" s="5"/>
      <c r="E2" s="5"/>
      <c r="F2" s="20"/>
      <c r="G2" s="12"/>
      <c r="J2" s="4"/>
      <c r="K2" s="22" t="s">
        <v>1</v>
      </c>
      <c r="L2" s="10"/>
      <c r="M2" s="10"/>
    </row>
    <row r="3" spans="1:13" ht="15.75" customHeight="1">
      <c r="J3" s="4"/>
    </row>
    <row r="4" spans="1:13" ht="12.75">
      <c r="A4" s="29"/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29" t="s">
        <v>7</v>
      </c>
      <c r="H4" s="30" t="s">
        <v>8</v>
      </c>
      <c r="I4" s="28" t="s">
        <v>31</v>
      </c>
      <c r="J4" s="25"/>
      <c r="K4" s="2"/>
      <c r="L4" s="2"/>
      <c r="M4" s="2"/>
    </row>
    <row r="5" spans="1:13" ht="12.75">
      <c r="A5" s="45" t="s">
        <v>10</v>
      </c>
      <c r="B5" s="31">
        <v>741</v>
      </c>
      <c r="C5" s="31">
        <v>962</v>
      </c>
      <c r="D5" s="31">
        <v>1059</v>
      </c>
      <c r="E5" s="31">
        <v>1059</v>
      </c>
      <c r="F5" s="31">
        <v>1164</v>
      </c>
      <c r="G5" s="31">
        <v>1164</v>
      </c>
      <c r="H5" s="31">
        <v>1164</v>
      </c>
      <c r="I5" s="31">
        <v>1607</v>
      </c>
      <c r="J5" s="23"/>
      <c r="K5" s="2" t="s">
        <v>9</v>
      </c>
    </row>
    <row r="6" spans="1:13" ht="12.75">
      <c r="A6" s="43" t="s">
        <v>32</v>
      </c>
      <c r="B6" s="32"/>
      <c r="C6" s="33"/>
      <c r="D6" s="33"/>
      <c r="E6" s="32"/>
      <c r="F6" s="34"/>
      <c r="G6" s="32"/>
      <c r="H6" s="32"/>
      <c r="I6" s="33">
        <v>1</v>
      </c>
      <c r="J6" s="26"/>
      <c r="K6" s="11"/>
      <c r="L6" s="6"/>
      <c r="M6" s="6"/>
    </row>
    <row r="7" spans="1:13" ht="12" customHeight="1">
      <c r="A7" s="45" t="s">
        <v>11</v>
      </c>
      <c r="B7" s="31">
        <f>B6*B5</f>
        <v>0</v>
      </c>
      <c r="C7" s="31">
        <f t="shared" ref="C7:I7" si="0">C5*C6</f>
        <v>0</v>
      </c>
      <c r="D7" s="31">
        <f t="shared" si="0"/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1607</v>
      </c>
      <c r="J7" s="24"/>
      <c r="K7" s="11" t="s">
        <v>28</v>
      </c>
      <c r="L7" s="8"/>
      <c r="M7" s="8"/>
    </row>
    <row r="8" spans="1:13" ht="12.75">
      <c r="A8" s="45"/>
      <c r="B8" s="31"/>
      <c r="C8" s="31"/>
      <c r="D8" s="31"/>
      <c r="E8" s="31"/>
      <c r="F8" s="31"/>
      <c r="G8" s="31"/>
      <c r="H8" s="31"/>
      <c r="I8" s="31"/>
      <c r="J8" s="24"/>
      <c r="K8" s="7" t="s">
        <v>29</v>
      </c>
    </row>
    <row r="9" spans="1:13" ht="12.75">
      <c r="A9" s="45"/>
      <c r="B9" s="31"/>
      <c r="C9" s="31"/>
      <c r="D9" s="31"/>
      <c r="E9" s="31"/>
      <c r="F9" s="31"/>
      <c r="G9" s="31"/>
      <c r="H9" s="31"/>
      <c r="I9" s="35"/>
      <c r="J9" s="24"/>
      <c r="K9" s="9"/>
      <c r="L9" s="2"/>
      <c r="M9" s="2"/>
    </row>
    <row r="10" spans="1:13" ht="12.75">
      <c r="A10" s="45" t="s">
        <v>10</v>
      </c>
      <c r="B10" s="31">
        <f>2117+B7</f>
        <v>2117</v>
      </c>
      <c r="C10" s="31">
        <f>1978+C7</f>
        <v>1978</v>
      </c>
      <c r="D10" s="31">
        <f t="shared" ref="D10:E10" si="1">2175+D7</f>
        <v>2175</v>
      </c>
      <c r="E10" s="31">
        <f t="shared" si="1"/>
        <v>2175</v>
      </c>
      <c r="F10" s="31">
        <f t="shared" ref="F10:H10" si="2">2393+F7</f>
        <v>2393</v>
      </c>
      <c r="G10" s="31">
        <f t="shared" si="2"/>
        <v>2393</v>
      </c>
      <c r="H10" s="31">
        <f t="shared" si="2"/>
        <v>2393</v>
      </c>
      <c r="I10" s="31">
        <f>3305+I7</f>
        <v>4912</v>
      </c>
      <c r="J10" s="24"/>
      <c r="K10" s="7" t="s">
        <v>21</v>
      </c>
      <c r="L10" s="2"/>
      <c r="M10" s="2"/>
    </row>
    <row r="11" spans="1:13" ht="12.75">
      <c r="A11" s="43" t="s">
        <v>33</v>
      </c>
      <c r="B11" s="34"/>
      <c r="C11" s="34"/>
      <c r="D11" s="34"/>
      <c r="E11" s="34"/>
      <c r="F11" s="34"/>
      <c r="G11" s="34"/>
      <c r="H11" s="34"/>
      <c r="I11" s="34"/>
      <c r="J11" s="24"/>
      <c r="K11" s="9" t="s">
        <v>22</v>
      </c>
    </row>
    <row r="12" spans="1:13" ht="12.75">
      <c r="A12" s="45" t="s">
        <v>11</v>
      </c>
      <c r="B12" s="31">
        <f t="shared" ref="B12:I12" si="3">B10+B11</f>
        <v>2117</v>
      </c>
      <c r="C12" s="31">
        <f t="shared" si="3"/>
        <v>1978</v>
      </c>
      <c r="D12" s="31">
        <f t="shared" si="3"/>
        <v>2175</v>
      </c>
      <c r="E12" s="31">
        <f t="shared" si="3"/>
        <v>2175</v>
      </c>
      <c r="F12" s="31">
        <f t="shared" si="3"/>
        <v>2393</v>
      </c>
      <c r="G12" s="31">
        <f t="shared" si="3"/>
        <v>2393</v>
      </c>
      <c r="H12" s="31">
        <f t="shared" si="3"/>
        <v>2393</v>
      </c>
      <c r="I12" s="31">
        <f t="shared" si="3"/>
        <v>4912</v>
      </c>
      <c r="J12" s="24"/>
      <c r="K12" s="9" t="s">
        <v>19</v>
      </c>
    </row>
    <row r="13" spans="1:13" ht="12.75">
      <c r="A13" s="45"/>
      <c r="B13" s="31"/>
      <c r="C13" s="31"/>
      <c r="D13" s="31"/>
      <c r="E13" s="31"/>
      <c r="F13" s="31"/>
      <c r="G13" s="31"/>
      <c r="H13" s="31"/>
      <c r="I13" s="36"/>
      <c r="J13" s="24"/>
      <c r="K13" s="6"/>
    </row>
    <row r="14" spans="1:13" ht="12.75">
      <c r="A14" s="45" t="s">
        <v>13</v>
      </c>
      <c r="B14" s="31">
        <f t="shared" ref="B14:I14" si="4">B12</f>
        <v>2117</v>
      </c>
      <c r="C14" s="31">
        <f t="shared" si="4"/>
        <v>1978</v>
      </c>
      <c r="D14" s="31">
        <f t="shared" si="4"/>
        <v>2175</v>
      </c>
      <c r="E14" s="31">
        <f t="shared" si="4"/>
        <v>2175</v>
      </c>
      <c r="F14" s="31">
        <f t="shared" si="4"/>
        <v>2393</v>
      </c>
      <c r="G14" s="31">
        <f t="shared" si="4"/>
        <v>2393</v>
      </c>
      <c r="H14" s="31">
        <f t="shared" si="4"/>
        <v>2393</v>
      </c>
      <c r="I14" s="31">
        <f t="shared" si="4"/>
        <v>4912</v>
      </c>
      <c r="J14" s="24"/>
      <c r="K14" s="6"/>
    </row>
    <row r="15" spans="1:13" ht="14.25">
      <c r="A15" s="43" t="s">
        <v>34</v>
      </c>
      <c r="B15" s="34"/>
      <c r="C15" s="34"/>
      <c r="D15" s="34"/>
      <c r="E15" s="34"/>
      <c r="F15" s="34"/>
      <c r="G15" s="34"/>
      <c r="H15" s="34"/>
      <c r="I15" s="34">
        <v>7</v>
      </c>
      <c r="J15" s="27"/>
      <c r="K15" s="3" t="s">
        <v>12</v>
      </c>
    </row>
    <row r="16" spans="1:13" ht="14.25">
      <c r="A16" s="45" t="s">
        <v>14</v>
      </c>
      <c r="B16" s="37">
        <f>IF(B15=9,G32,IF(B15=8,G31,IF(B15=7,G30,IF(B15=6,G29,IF(B15=5,G28,IF(B15=4,G27,IF(B15=3,G26,IF(B15=2,G25,IF(B15=1,G24,IF(B15=0,G23,IF(B15=10,G33)))))))))))</f>
        <v>1</v>
      </c>
      <c r="C16" s="38">
        <f>IF(C15=9,G32,IF(C15=8,G31,IF(C15=7,G30,IF(C15=6,G29,IF(C15=5,G28,IF(C15=4,G27,IF(C15=3,G26,IF(C15=2,G25,IF(C15=1,G24,IF(C15=0,G23,IF(C15=10,G33)))))))))))</f>
        <v>1</v>
      </c>
      <c r="D16" s="39">
        <f>IF(D15=9,G32,IF(D15=8,G31,IF(D15=7,G30,IF(D15=6,G29,IF(D15=5,G28,IF(D15=4,G27,IF(D15=3,G26,IF(D15=2,G25,IF(D15=1,G24,IF(D15=0,G23,IF(D15=10,G33)))))))))))</f>
        <v>1</v>
      </c>
      <c r="E16" s="38">
        <f>IF(E15=9,G32,IF(E15=8,G31,IF(E15=7,G30,IF(E15=6,G29,IF(E15=5,G28,IF(E15=4,G27,IF(E15=3,G26,IF(E15=2,G25,IF(E15=1,G24,IF(E15=0,G23,IF(E15=10,G33)))))))))))</f>
        <v>1</v>
      </c>
      <c r="F16" s="40">
        <f>IF(F15=9,G32,IF(F15=8,G31,IF(F15=7,G30,IF(F15=6,G29,IF(F15=5,G28,IF(F15=4,G27,IF(F15=3,G26,IF(F15=2,G25,IF(F15=1,G24,IF(F15=0,G23,IF(F15=10,G33)))))))))))</f>
        <v>1</v>
      </c>
      <c r="G16" s="37">
        <f>IF(G15=9,G32,IF(G15=8,G31,IF(G15=7,G30,IF(G15=6,G29,IF(G15=5,G28,IF(G15=4,G27,IF(G15=3,G26,IF(G15=2,G25,IF(G15=1,G24,IF(G15=0,G23,IF(G15=10,G33)))))))))))</f>
        <v>1</v>
      </c>
      <c r="H16" s="38">
        <f>IF(H15=9,G32,IF(H15=8,G31,IF(H15=7,G30,IF(H15=6,G29,IF(H15=5,G28,IF(H15=4,G27,IF(H15=3,G26,IF(H15=2,G25,IF(H15=1,G24,IF(H15=0,G23,IF(H15=10,G33)))))))))))</f>
        <v>1</v>
      </c>
      <c r="I16" s="38">
        <f>IF(I15=9,H32,IF(I15=8,H31,IF(I15=7,H30,IF(I15=6,H29,IF(I15=5,H28,IF(I15=4,H27,IF(I15=3,H26,IF(I15=2,H25,IF(I15=1,H24,IF(I15=0,H23,IF(I15=10,H33)))))))))))</f>
        <v>3.65</v>
      </c>
      <c r="J16" s="24"/>
      <c r="K16" s="6" t="s">
        <v>20</v>
      </c>
    </row>
    <row r="17" spans="1:15" ht="12.75">
      <c r="A17" s="45" t="s">
        <v>11</v>
      </c>
      <c r="B17" s="31">
        <f t="shared" ref="B17:I17" si="5">B14*B16</f>
        <v>2117</v>
      </c>
      <c r="C17" s="31">
        <f t="shared" si="5"/>
        <v>1978</v>
      </c>
      <c r="D17" s="31">
        <f t="shared" si="5"/>
        <v>2175</v>
      </c>
      <c r="E17" s="31">
        <f t="shared" si="5"/>
        <v>2175</v>
      </c>
      <c r="F17" s="31">
        <f t="shared" si="5"/>
        <v>2393</v>
      </c>
      <c r="G17" s="31">
        <f t="shared" si="5"/>
        <v>2393</v>
      </c>
      <c r="H17" s="31">
        <f t="shared" si="5"/>
        <v>2393</v>
      </c>
      <c r="I17" s="31">
        <f t="shared" si="5"/>
        <v>17928.8</v>
      </c>
      <c r="J17" s="24"/>
      <c r="K17" s="6" t="s">
        <v>30</v>
      </c>
    </row>
    <row r="18" spans="1:15" ht="12.75">
      <c r="A18" s="45"/>
      <c r="B18" s="31"/>
      <c r="C18" s="31"/>
      <c r="D18" s="31"/>
      <c r="E18" s="31"/>
      <c r="F18" s="31"/>
      <c r="G18" s="31"/>
      <c r="H18" s="31"/>
      <c r="I18" s="31"/>
      <c r="J18" s="24"/>
    </row>
    <row r="19" spans="1:15" ht="12.75">
      <c r="A19" s="45" t="s">
        <v>10</v>
      </c>
      <c r="B19" s="31">
        <f t="shared" ref="B19:I19" si="6">B17</f>
        <v>2117</v>
      </c>
      <c r="C19" s="31">
        <f t="shared" si="6"/>
        <v>1978</v>
      </c>
      <c r="D19" s="31">
        <f t="shared" si="6"/>
        <v>2175</v>
      </c>
      <c r="E19" s="31">
        <f t="shared" si="6"/>
        <v>2175</v>
      </c>
      <c r="F19" s="31">
        <f t="shared" si="6"/>
        <v>2393</v>
      </c>
      <c r="G19" s="31">
        <f t="shared" si="6"/>
        <v>2393</v>
      </c>
      <c r="H19" s="31">
        <f t="shared" si="6"/>
        <v>2393</v>
      </c>
      <c r="I19" s="31">
        <f t="shared" si="6"/>
        <v>17928.8</v>
      </c>
      <c r="J19" s="24"/>
    </row>
    <row r="20" spans="1:15" ht="12.75">
      <c r="A20" s="44" t="s">
        <v>35</v>
      </c>
      <c r="B20" s="33"/>
      <c r="C20" s="33"/>
      <c r="D20" s="34"/>
      <c r="E20" s="32"/>
      <c r="F20" s="34"/>
      <c r="G20" s="34"/>
      <c r="H20" s="33"/>
      <c r="I20" s="32"/>
      <c r="J20" s="24"/>
    </row>
    <row r="21" spans="1:15" ht="30" customHeight="1">
      <c r="A21" s="46" t="s">
        <v>15</v>
      </c>
      <c r="B21" s="41">
        <f t="shared" ref="B21:I21" si="7">(B20+100%)*B19</f>
        <v>2117</v>
      </c>
      <c r="C21" s="41">
        <f t="shared" si="7"/>
        <v>1978</v>
      </c>
      <c r="D21" s="41">
        <f t="shared" si="7"/>
        <v>2175</v>
      </c>
      <c r="E21" s="41">
        <f t="shared" si="7"/>
        <v>2175</v>
      </c>
      <c r="F21" s="41">
        <f t="shared" si="7"/>
        <v>2393</v>
      </c>
      <c r="G21" s="47">
        <f t="shared" si="7"/>
        <v>2393</v>
      </c>
      <c r="H21" s="41">
        <f t="shared" si="7"/>
        <v>2393</v>
      </c>
      <c r="I21" s="41">
        <f t="shared" si="7"/>
        <v>17928.8</v>
      </c>
      <c r="J21" s="24"/>
    </row>
    <row r="22" spans="1:15" ht="12.75">
      <c r="A22" s="42"/>
      <c r="B22" s="42"/>
      <c r="C22" s="42"/>
      <c r="D22" s="42"/>
      <c r="E22" s="42"/>
      <c r="F22" s="42"/>
      <c r="G22" s="53" t="s">
        <v>36</v>
      </c>
      <c r="H22" s="53" t="s">
        <v>36</v>
      </c>
      <c r="I22" s="42"/>
      <c r="J22" s="4"/>
      <c r="K22" s="15"/>
      <c r="L22" s="16"/>
      <c r="M22" s="17"/>
      <c r="N22" s="17"/>
      <c r="O22" s="17"/>
    </row>
    <row r="23" spans="1:15" ht="12.75">
      <c r="A23" s="42"/>
      <c r="B23" s="42"/>
      <c r="C23" s="42"/>
      <c r="D23" s="42"/>
      <c r="E23" s="42"/>
      <c r="F23" s="42"/>
      <c r="G23" s="52">
        <v>1</v>
      </c>
      <c r="H23" s="52">
        <v>1</v>
      </c>
      <c r="I23" s="42"/>
      <c r="J23" s="4"/>
      <c r="K23" s="18"/>
      <c r="L23" s="19"/>
      <c r="M23" s="17"/>
      <c r="N23" s="17"/>
      <c r="O23" s="17"/>
    </row>
    <row r="24" spans="1:15" ht="12.75">
      <c r="A24" s="43" t="s">
        <v>16</v>
      </c>
      <c r="B24" s="13" t="s">
        <v>25</v>
      </c>
      <c r="C24" s="14"/>
      <c r="D24" s="14"/>
      <c r="E24" s="14"/>
      <c r="F24" s="42"/>
      <c r="G24" s="48">
        <v>1.07</v>
      </c>
      <c r="H24" s="48">
        <v>1.5</v>
      </c>
      <c r="I24" s="42"/>
      <c r="J24" s="4"/>
      <c r="K24" s="15"/>
      <c r="L24" s="19"/>
      <c r="M24" s="17"/>
      <c r="N24" s="17"/>
      <c r="O24" s="17"/>
    </row>
    <row r="25" spans="1:15" ht="12.75">
      <c r="A25" s="43" t="s">
        <v>27</v>
      </c>
      <c r="B25" s="56" t="s">
        <v>26</v>
      </c>
      <c r="C25" s="55"/>
      <c r="D25" s="55"/>
      <c r="E25" s="55"/>
      <c r="F25" s="42"/>
      <c r="G25" s="49">
        <v>1.17</v>
      </c>
      <c r="H25" s="49">
        <v>2</v>
      </c>
      <c r="I25" s="42"/>
      <c r="J25" s="4"/>
      <c r="K25" s="15"/>
      <c r="L25" s="19"/>
      <c r="M25" s="17"/>
      <c r="N25" s="17"/>
      <c r="O25" s="17"/>
    </row>
    <row r="26" spans="1:15" ht="12.75">
      <c r="A26" s="43" t="s">
        <v>17</v>
      </c>
      <c r="B26" s="54" t="s">
        <v>23</v>
      </c>
      <c r="C26" s="55"/>
      <c r="D26" s="55"/>
      <c r="E26" s="55"/>
      <c r="F26" s="42"/>
      <c r="G26" s="48">
        <v>1.31</v>
      </c>
      <c r="H26" s="48">
        <v>2.4</v>
      </c>
      <c r="I26" s="42"/>
      <c r="J26" s="4"/>
    </row>
    <row r="27" spans="1:15" ht="12.75">
      <c r="A27" s="44" t="s">
        <v>18</v>
      </c>
      <c r="B27" s="54" t="s">
        <v>24</v>
      </c>
      <c r="C27" s="55"/>
      <c r="D27" s="55"/>
      <c r="E27" s="55"/>
      <c r="F27" s="42"/>
      <c r="G27" s="48">
        <v>1.54</v>
      </c>
      <c r="H27" s="48">
        <v>2.8</v>
      </c>
      <c r="I27" s="42"/>
      <c r="J27" s="4"/>
    </row>
    <row r="28" spans="1:15" ht="12.75">
      <c r="A28" s="42"/>
      <c r="B28" s="42"/>
      <c r="C28" s="42"/>
      <c r="D28" s="42"/>
      <c r="E28" s="42"/>
      <c r="F28" s="42"/>
      <c r="G28" s="49">
        <v>1.91</v>
      </c>
      <c r="H28" s="49">
        <v>3</v>
      </c>
      <c r="I28" s="42"/>
      <c r="J28" s="4"/>
    </row>
    <row r="29" spans="1:15" ht="12.75">
      <c r="A29" s="42"/>
      <c r="B29" s="42"/>
      <c r="C29" s="42"/>
      <c r="D29" s="42"/>
      <c r="E29" s="42"/>
      <c r="F29" s="42"/>
      <c r="G29" s="48">
        <v>2.4700000000000002</v>
      </c>
      <c r="H29" s="48">
        <v>3.5</v>
      </c>
      <c r="I29" s="42"/>
      <c r="J29" s="4"/>
    </row>
    <row r="30" spans="1:15" ht="12.75">
      <c r="A30" s="42"/>
      <c r="B30" s="42"/>
      <c r="C30" s="42"/>
      <c r="D30" s="42"/>
      <c r="E30" s="42"/>
      <c r="F30" s="42"/>
      <c r="G30" s="50">
        <v>3.27</v>
      </c>
      <c r="H30" s="50">
        <v>3.65</v>
      </c>
      <c r="I30" s="42"/>
      <c r="J30" s="4"/>
    </row>
    <row r="31" spans="1:15" ht="12.75">
      <c r="A31" s="42"/>
      <c r="B31" s="42"/>
      <c r="C31" s="42"/>
      <c r="D31" s="42"/>
      <c r="E31" s="42"/>
      <c r="F31" s="42"/>
      <c r="G31" s="48">
        <v>4.3600000000000003</v>
      </c>
      <c r="H31" s="48">
        <v>3.8</v>
      </c>
      <c r="I31" s="42"/>
      <c r="J31" s="4"/>
    </row>
    <row r="32" spans="1:15" ht="12.75">
      <c r="A32" s="42"/>
      <c r="B32" s="42"/>
      <c r="C32" s="42"/>
      <c r="D32" s="42"/>
      <c r="E32" s="42"/>
      <c r="F32" s="42"/>
      <c r="G32" s="52">
        <v>5</v>
      </c>
      <c r="H32" s="52">
        <v>4.08</v>
      </c>
      <c r="I32" s="42"/>
      <c r="J32" s="4"/>
    </row>
    <row r="33" spans="1:10" ht="15.75" customHeight="1">
      <c r="A33" s="42"/>
      <c r="B33" s="42"/>
      <c r="C33" s="42"/>
      <c r="D33" s="42"/>
      <c r="E33" s="42"/>
      <c r="F33" s="42"/>
      <c r="G33" s="51">
        <v>6.1999000000000004</v>
      </c>
      <c r="H33" s="42"/>
      <c r="I33" s="42"/>
      <c r="J33" s="4"/>
    </row>
    <row r="34" spans="1:10" ht="15.75" customHeight="1">
      <c r="J34" s="4"/>
    </row>
  </sheetData>
  <mergeCells count="3">
    <mergeCell ref="B26:E26"/>
    <mergeCell ref="B27:E27"/>
    <mergeCell ref="B25:E25"/>
  </mergeCells>
  <conditionalFormatting sqref="E6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Weapon ATK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Kuragi</cp:lastModifiedBy>
  <dcterms:modified xsi:type="dcterms:W3CDTF">2021-09-26T19:30:20Z</dcterms:modified>
</cp:coreProperties>
</file>